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17" i="1"/>
  <c r="O58" i="1" l="1"/>
  <c r="N58" i="1"/>
  <c r="K58" i="1"/>
  <c r="I58" i="1"/>
  <c r="H58" i="1"/>
  <c r="G58" i="1"/>
  <c r="F58" i="1"/>
  <c r="E58" i="1"/>
  <c r="D58" i="1"/>
  <c r="C58" i="1"/>
  <c r="B58" i="1"/>
  <c r="L37" i="1"/>
  <c r="L22" i="1"/>
  <c r="L20" i="1"/>
  <c r="L58" i="1" l="1"/>
  <c r="J58" i="1"/>
  <c r="M58" i="1"/>
  <c r="P58" i="1"/>
</calcChain>
</file>

<file path=xl/sharedStrings.xml><?xml version="1.0" encoding="utf-8"?>
<sst xmlns="http://schemas.openxmlformats.org/spreadsheetml/2006/main" count="69" uniqueCount="57">
  <si>
    <t>Baringo</t>
  </si>
  <si>
    <t>Bomet</t>
  </si>
  <si>
    <t>Bungoma</t>
  </si>
  <si>
    <t>Busia</t>
  </si>
  <si>
    <t>Elgeyo/Marakwet</t>
  </si>
  <si>
    <t>Embu</t>
  </si>
  <si>
    <t>Homabay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</si>
  <si>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</si>
  <si>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</si>
  <si>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</si>
  <si>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</si>
  <si>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</si>
  <si>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</si>
  <si>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</si>
  <si>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</si>
  <si>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</si>
  <si>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</si>
  <si>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</si>
  <si>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</si>
  <si>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</si>
  <si>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</si>
  <si>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</si>
  <si>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Meru</t>
  </si>
  <si>
    <t>Migori</t>
  </si>
  <si>
    <t>Mombasa</t>
  </si>
  <si>
    <t>Murang'a</t>
  </si>
  <si>
    <t xml:space="preserve">Nairobi </t>
  </si>
  <si>
    <t>Nakuru</t>
  </si>
  <si>
    <t>Nandi</t>
  </si>
  <si>
    <t>Narok</t>
  </si>
  <si>
    <t>Nyamira</t>
  </si>
  <si>
    <t>Nyandarua</t>
  </si>
  <si>
    <t>Nyeri</t>
  </si>
  <si>
    <t>Siaya</t>
  </si>
  <si>
    <t>Taita/Taveta</t>
  </si>
  <si>
    <t>Tana River</t>
  </si>
  <si>
    <t>Tharaka-Nthi</t>
  </si>
  <si>
    <t>Trans Nzoia</t>
  </si>
  <si>
    <t>Uasin Gishu</t>
  </si>
  <si>
    <t>Vihiga</t>
  </si>
  <si>
    <t>West Pokot</t>
  </si>
  <si>
    <t>Total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</si>
  <si>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</si>
  <si>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</si>
  <si>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</si>
  <si>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</si>
  <si>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</si>
  <si>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</si>
  <si>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</si>
  <si>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 County</t>
  </si>
  <si>
    <t>Harvested Area (HA)</t>
  </si>
  <si>
    <t>Production (MT)</t>
  </si>
  <si>
    <t>Kenya Sweet Potato Production and yields by Counties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</si>
  <si>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Sweet Potato in Kenya by Counties</t>
    </r>
  </si>
  <si>
    <t>Kenya Sweet Potato Production by Counties Annual Data</t>
  </si>
  <si>
    <t>Yields (MT/HA)</t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</si>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</sst>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  <font>
      <sz val="9"/>
      <color rgb="FF000000"/>
      <name val="Book Antiqua"/>
      <family val="1"/>
    </font>
    <font>
      <b/>
      <sz val="9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indent="4"/>
    </xf>
    <xf numFmtId="0" fontId="7" fillId="0" borderId="0" xfId="0" applyFont="1"/>
    <xf numFmtId="0" fontId="9" fillId="0" borderId="0" xfId="0" applyFont="1" applyAlignment="1">
      <alignment horizontal="left" vertical="center" indent="4"/>
    </xf>
    <xf numFmtId="0" fontId="12" fillId="0" borderId="10" xfId="0" applyFont="1" applyBorder="1"/>
    <xf numFmtId="0" fontId="13" fillId="2" borderId="1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166" fontId="0" fillId="0" borderId="1" xfId="1" applyNumberFormat="1" applyFont="1" applyBorder="1"/>
    <xf numFmtId="166" fontId="3" fillId="0" borderId="1" xfId="1" applyNumberFormat="1" applyFont="1" applyBorder="1"/>
    <xf numFmtId="0" fontId="0" fillId="0" borderId="11" xfId="0" applyBorder="1" applyAlignment="1">
      <alignment vertical="top" wrapText="1"/>
    </xf>
    <xf numFmtId="0" fontId="0" fillId="0" borderId="11" xfId="0" applyBorder="1"/>
    <xf numFmtId="0" fontId="3" fillId="0" borderId="11" xfId="0" applyFont="1" applyBorder="1"/>
    <xf numFmtId="0" fontId="2" fillId="0" borderId="11" xfId="0" applyFont="1" applyBorder="1"/>
    <xf numFmtId="0" fontId="2" fillId="0" borderId="10" xfId="0" applyFont="1" applyBorder="1"/>
    <xf numFmtId="166" fontId="0" fillId="0" borderId="5" xfId="1" applyNumberFormat="1" applyFont="1" applyBorder="1"/>
    <xf numFmtId="166" fontId="3" fillId="0" borderId="5" xfId="1" applyNumberFormat="1" applyFont="1" applyBorder="1"/>
    <xf numFmtId="166" fontId="2" fillId="0" borderId="7" xfId="1" applyNumberFormat="1" applyFont="1" applyBorder="1"/>
    <xf numFmtId="166" fontId="2" fillId="0" borderId="8" xfId="1" applyNumberFormat="1" applyFont="1" applyBorder="1"/>
    <xf numFmtId="164" fontId="2" fillId="0" borderId="9" xfId="0" applyNumberFormat="1" applyFont="1" applyBorder="1"/>
    <xf numFmtId="165" fontId="0" fillId="0" borderId="6" xfId="1" applyNumberFormat="1" applyFont="1" applyBorder="1"/>
    <xf numFmtId="165" fontId="2" fillId="0" borderId="9" xfId="1" applyNumberFormat="1" applyFon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tabSelected="1" workbookViewId="0">
      <selection activeCell="H10" sqref="H10"/>
    </sheetView>
  </sheetViews>
  <sheetFormatPr defaultRowHeight="15" x14ac:dyDescent="0.25"/>
  <cols>
    <col min="1" max="1" width="19.140625" customWidth="1"/>
    <col min="2" max="2" width="12.28515625" customWidth="1"/>
    <col min="3" max="3" width="12.140625" customWidth="1"/>
    <col min="5" max="5" width="10.7109375" customWidth="1"/>
    <col min="6" max="6" width="13.140625" customWidth="1"/>
    <col min="8" max="8" width="11" customWidth="1"/>
    <col min="9" max="9" width="12.85546875" customWidth="1"/>
    <col min="11" max="11" width="11.28515625" customWidth="1"/>
    <col min="12" max="12" width="11.42578125" customWidth="1"/>
    <col min="14" max="14" width="11.5703125" customWidth="1"/>
    <col min="15" max="15" width="11.28515625" customWidth="1"/>
  </cols>
  <sheetData>
    <row r="2" spans="1:16" s="4" customFormat="1" ht="15.75" x14ac:dyDescent="0.25">
      <c r="C2" s="5" t="s">
        <v>52</v>
      </c>
    </row>
    <row r="4" spans="1:16" s="6" customFormat="1" x14ac:dyDescent="0.2">
      <c r="B4" s="7" t="s">
        <v>53</v>
      </c>
      <c r="C4" s="8"/>
      <c r="D4" s="8"/>
      <c r="E4" s="8"/>
      <c r="F4" s="8"/>
      <c r="G4" s="8"/>
      <c r="H4" s="8"/>
      <c r="I4" s="8"/>
    </row>
    <row r="5" spans="1:16" x14ac:dyDescent="0.25">
      <c r="B5" s="30" t="s">
        <v>56</v>
      </c>
      <c r="C5" s="8"/>
      <c r="D5" s="8"/>
      <c r="E5" s="8"/>
      <c r="F5" s="8"/>
      <c r="G5" s="8"/>
      <c r="H5" s="8"/>
      <c r="I5" s="8"/>
    </row>
    <row r="6" spans="1:16" x14ac:dyDescent="0.25">
      <c r="B6" s="9" t="s">
        <v>42</v>
      </c>
      <c r="C6" s="8"/>
      <c r="D6" s="8"/>
      <c r="E6" s="8"/>
      <c r="F6" s="8"/>
      <c r="G6" s="8"/>
      <c r="H6" s="8"/>
      <c r="I6" s="8"/>
    </row>
    <row r="7" spans="1:16" x14ac:dyDescent="0.25">
      <c r="B7" s="9" t="s">
        <v>43</v>
      </c>
      <c r="C7" s="8"/>
      <c r="D7" s="8"/>
      <c r="E7" s="8"/>
      <c r="F7" s="8"/>
      <c r="G7" s="8"/>
      <c r="H7" s="8"/>
      <c r="I7" s="8"/>
    </row>
    <row r="8" spans="1:16" x14ac:dyDescent="0.25">
      <c r="B8" s="9" t="s">
        <v>44</v>
      </c>
      <c r="C8" s="8"/>
      <c r="D8" s="8"/>
      <c r="E8" s="8"/>
      <c r="F8" s="8"/>
      <c r="G8" s="8"/>
      <c r="H8" s="8"/>
      <c r="I8" s="8"/>
    </row>
    <row r="9" spans="1:16" x14ac:dyDescent="0.25">
      <c r="B9" s="9" t="s">
        <v>45</v>
      </c>
      <c r="C9" s="8"/>
      <c r="D9" s="8"/>
      <c r="E9" s="8"/>
      <c r="F9" s="8"/>
      <c r="G9" s="8"/>
      <c r="H9" s="8"/>
      <c r="I9" s="8"/>
    </row>
    <row r="10" spans="1:16" x14ac:dyDescent="0.25">
      <c r="B10" s="9" t="s">
        <v>46</v>
      </c>
      <c r="C10" s="8"/>
      <c r="D10" s="8"/>
      <c r="E10" s="8"/>
      <c r="F10" s="8"/>
      <c r="G10" s="8"/>
      <c r="H10" s="8"/>
      <c r="I10" s="8"/>
    </row>
    <row r="11" spans="1:16" x14ac:dyDescent="0.25">
      <c r="B11" s="9" t="s">
        <v>47</v>
      </c>
      <c r="C11" s="8"/>
      <c r="D11" s="8"/>
      <c r="E11" s="8"/>
      <c r="F11" s="8"/>
      <c r="G11" s="8"/>
      <c r="H11" s="8"/>
      <c r="I11" s="8"/>
    </row>
    <row r="12" spans="1:16" x14ac:dyDescent="0.25">
      <c r="B12" s="9" t="s">
        <v>48</v>
      </c>
      <c r="C12" s="8"/>
      <c r="D12" s="8"/>
      <c r="E12" s="8"/>
      <c r="F12" s="8"/>
      <c r="G12" s="8"/>
      <c r="H12" s="8"/>
      <c r="I12" s="8"/>
    </row>
    <row r="14" spans="1:16" ht="15.75" thickBot="1" x14ac:dyDescent="0.3">
      <c r="A14" s="1"/>
      <c r="B14" s="10" t="s">
        <v>54</v>
      </c>
      <c r="C14" s="19"/>
      <c r="D14" s="19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5"/>
      <c r="B15" s="27">
        <v>2012</v>
      </c>
      <c r="C15" s="28"/>
      <c r="D15" s="29"/>
      <c r="E15" s="27">
        <v>2013</v>
      </c>
      <c r="F15" s="28"/>
      <c r="G15" s="29"/>
      <c r="H15" s="27">
        <v>2014</v>
      </c>
      <c r="I15" s="28"/>
      <c r="J15" s="29"/>
      <c r="K15" s="27">
        <v>2015</v>
      </c>
      <c r="L15" s="28"/>
      <c r="M15" s="29"/>
      <c r="N15" s="27">
        <v>2016</v>
      </c>
      <c r="O15" s="28"/>
      <c r="P15" s="29"/>
    </row>
    <row r="16" spans="1:16" ht="28.5" x14ac:dyDescent="0.25">
      <c r="A16" s="11" t="s">
        <v>49</v>
      </c>
      <c r="B16" s="12" t="s">
        <v>50</v>
      </c>
      <c r="C16" s="12" t="s">
        <v>51</v>
      </c>
      <c r="D16" s="12" t="s">
        <v>55</v>
      </c>
      <c r="E16" s="12" t="s">
        <v>50</v>
      </c>
      <c r="F16" s="12" t="s">
        <v>51</v>
      </c>
      <c r="G16" s="12" t="s">
        <v>55</v>
      </c>
      <c r="H16" s="12" t="s">
        <v>50</v>
      </c>
      <c r="I16" s="12" t="s">
        <v>51</v>
      </c>
      <c r="J16" s="12" t="s">
        <v>55</v>
      </c>
      <c r="K16" s="12" t="s">
        <v>50</v>
      </c>
      <c r="L16" s="12" t="s">
        <v>51</v>
      </c>
      <c r="M16" s="12" t="s">
        <v>55</v>
      </c>
      <c r="N16" s="12" t="s">
        <v>50</v>
      </c>
      <c r="O16" s="12" t="s">
        <v>51</v>
      </c>
      <c r="P16" s="12" t="s">
        <v>55</v>
      </c>
    </row>
    <row r="17" spans="1:16" x14ac:dyDescent="0.25">
      <c r="A17" s="16" t="s">
        <v>0</v>
      </c>
      <c r="B17" s="20">
        <v>283</v>
      </c>
      <c r="C17" s="13">
        <v>1556</v>
      </c>
      <c r="D17" s="25">
        <f>C17/B17</f>
        <v>5.4982332155477032</v>
      </c>
      <c r="E17" s="20">
        <v>172</v>
      </c>
      <c r="F17" s="13">
        <v>1737</v>
      </c>
      <c r="G17" s="25">
        <f>F17/E17</f>
        <v>10.098837209302326</v>
      </c>
      <c r="H17" s="20">
        <v>360.5</v>
      </c>
      <c r="I17" s="13">
        <v>1546</v>
      </c>
      <c r="J17" s="25">
        <f>I17/H17</f>
        <v>4.2884882108183078</v>
      </c>
      <c r="K17" s="20">
        <v>373</v>
      </c>
      <c r="L17" s="13">
        <v>3975</v>
      </c>
      <c r="M17" s="25">
        <f>L17/K17</f>
        <v>10.656836461126005</v>
      </c>
      <c r="N17" s="20">
        <v>399</v>
      </c>
      <c r="O17" s="13">
        <v>4542</v>
      </c>
      <c r="P17" s="25">
        <f>O17/N17</f>
        <v>11.383458646616541</v>
      </c>
    </row>
    <row r="18" spans="1:16" x14ac:dyDescent="0.25">
      <c r="A18" s="16" t="s">
        <v>1</v>
      </c>
      <c r="B18" s="20">
        <v>429</v>
      </c>
      <c r="C18" s="13">
        <v>4650</v>
      </c>
      <c r="D18" s="25">
        <f t="shared" ref="D18:D57" si="0">C18/B18</f>
        <v>10.839160839160838</v>
      </c>
      <c r="E18" s="20">
        <v>437</v>
      </c>
      <c r="F18" s="13">
        <v>6220</v>
      </c>
      <c r="G18" s="25">
        <f t="shared" ref="G18:G57" si="1">F18/E18</f>
        <v>14.233409610983982</v>
      </c>
      <c r="H18" s="20">
        <v>2333</v>
      </c>
      <c r="I18" s="13">
        <v>30971</v>
      </c>
      <c r="J18" s="25">
        <f t="shared" ref="J18:J57" si="2">I18/H18</f>
        <v>13.275182168881269</v>
      </c>
      <c r="K18" s="20">
        <v>511</v>
      </c>
      <c r="L18" s="13">
        <v>7023</v>
      </c>
      <c r="M18" s="25">
        <f t="shared" ref="M18:M57" si="3">L18/K18</f>
        <v>13.743639921722114</v>
      </c>
      <c r="N18" s="20">
        <v>2237</v>
      </c>
      <c r="O18" s="13">
        <v>16293</v>
      </c>
      <c r="P18" s="25">
        <f t="shared" ref="P18:P57" si="4">O18/N18</f>
        <v>7.2834152883325887</v>
      </c>
    </row>
    <row r="19" spans="1:16" x14ac:dyDescent="0.25">
      <c r="A19" s="16" t="s">
        <v>2</v>
      </c>
      <c r="B19" s="20">
        <v>3857</v>
      </c>
      <c r="C19" s="13">
        <v>53274</v>
      </c>
      <c r="D19" s="25">
        <f t="shared" si="0"/>
        <v>13.81228934404978</v>
      </c>
      <c r="E19" s="20">
        <v>5836</v>
      </c>
      <c r="F19" s="13">
        <v>135250</v>
      </c>
      <c r="G19" s="25">
        <f t="shared" si="1"/>
        <v>23.175119945167925</v>
      </c>
      <c r="H19" s="20">
        <v>5499</v>
      </c>
      <c r="I19" s="13">
        <v>133037</v>
      </c>
      <c r="J19" s="25">
        <f t="shared" si="2"/>
        <v>24.192944171667577</v>
      </c>
      <c r="K19" s="20">
        <v>6300</v>
      </c>
      <c r="L19" s="13">
        <v>130274</v>
      </c>
      <c r="M19" s="25">
        <f t="shared" si="3"/>
        <v>20.6784126984127</v>
      </c>
      <c r="N19" s="20">
        <v>15310</v>
      </c>
      <c r="O19" s="13">
        <v>346993</v>
      </c>
      <c r="P19" s="25">
        <f t="shared" si="4"/>
        <v>22.664467668190724</v>
      </c>
    </row>
    <row r="20" spans="1:16" s="3" customFormat="1" x14ac:dyDescent="0.25">
      <c r="A20" s="17" t="s">
        <v>3</v>
      </c>
      <c r="B20" s="21">
        <v>9593</v>
      </c>
      <c r="C20" s="14">
        <v>88010</v>
      </c>
      <c r="D20" s="25">
        <f t="shared" si="0"/>
        <v>9.1743979985406021</v>
      </c>
      <c r="E20" s="21">
        <v>6712</v>
      </c>
      <c r="F20" s="14">
        <v>138230</v>
      </c>
      <c r="G20" s="25">
        <f t="shared" si="1"/>
        <v>20.59445768772348</v>
      </c>
      <c r="H20" s="21">
        <v>6395</v>
      </c>
      <c r="I20" s="14">
        <v>119970</v>
      </c>
      <c r="J20" s="25">
        <f t="shared" si="2"/>
        <v>18.75996872556685</v>
      </c>
      <c r="K20" s="21">
        <v>4908</v>
      </c>
      <c r="L20" s="14">
        <f>K20*15</f>
        <v>73620</v>
      </c>
      <c r="M20" s="25">
        <f t="shared" si="3"/>
        <v>15</v>
      </c>
      <c r="N20" s="21">
        <v>3945</v>
      </c>
      <c r="O20" s="14">
        <v>58095</v>
      </c>
      <c r="P20" s="25">
        <f t="shared" si="4"/>
        <v>14.726235741444867</v>
      </c>
    </row>
    <row r="21" spans="1:16" x14ac:dyDescent="0.25">
      <c r="A21" s="16" t="s">
        <v>4</v>
      </c>
      <c r="B21" s="20">
        <v>61</v>
      </c>
      <c r="C21" s="13">
        <v>612</v>
      </c>
      <c r="D21" s="25">
        <f t="shared" si="0"/>
        <v>10.032786885245901</v>
      </c>
      <c r="E21" s="20">
        <v>46</v>
      </c>
      <c r="F21" s="13">
        <v>483</v>
      </c>
      <c r="G21" s="25">
        <f t="shared" si="1"/>
        <v>10.5</v>
      </c>
      <c r="H21" s="20">
        <v>58</v>
      </c>
      <c r="I21" s="13">
        <v>652</v>
      </c>
      <c r="J21" s="25">
        <f t="shared" si="2"/>
        <v>11.241379310344827</v>
      </c>
      <c r="K21" s="20">
        <v>55</v>
      </c>
      <c r="L21" s="13">
        <v>1296</v>
      </c>
      <c r="M21" s="25">
        <f t="shared" si="3"/>
        <v>23.563636363636363</v>
      </c>
      <c r="N21" s="20">
        <v>73</v>
      </c>
      <c r="O21" s="13">
        <v>1627</v>
      </c>
      <c r="P21" s="25">
        <f t="shared" si="4"/>
        <v>22.287671232876711</v>
      </c>
    </row>
    <row r="22" spans="1:16" x14ac:dyDescent="0.25">
      <c r="A22" s="16" t="s">
        <v>5</v>
      </c>
      <c r="B22" s="20">
        <v>357</v>
      </c>
      <c r="C22" s="13">
        <v>4735</v>
      </c>
      <c r="D22" s="25">
        <f t="shared" si="0"/>
        <v>13.263305322128852</v>
      </c>
      <c r="E22" s="20">
        <v>237.5</v>
      </c>
      <c r="F22" s="13">
        <v>4130</v>
      </c>
      <c r="G22" s="25">
        <f t="shared" si="1"/>
        <v>17.389473684210525</v>
      </c>
      <c r="H22" s="20">
        <v>213</v>
      </c>
      <c r="I22" s="13">
        <v>3138</v>
      </c>
      <c r="J22" s="25">
        <f t="shared" si="2"/>
        <v>14.732394366197184</v>
      </c>
      <c r="K22" s="20">
        <v>249</v>
      </c>
      <c r="L22" s="13">
        <f>K22*20</f>
        <v>4980</v>
      </c>
      <c r="M22" s="25">
        <f t="shared" si="3"/>
        <v>20</v>
      </c>
      <c r="N22" s="20">
        <v>220</v>
      </c>
      <c r="O22" s="13">
        <v>1979</v>
      </c>
      <c r="P22" s="25">
        <f t="shared" si="4"/>
        <v>8.995454545454546</v>
      </c>
    </row>
    <row r="23" spans="1:16" x14ac:dyDescent="0.25">
      <c r="A23" s="16" t="s">
        <v>6</v>
      </c>
      <c r="B23" s="20">
        <v>7440</v>
      </c>
      <c r="C23" s="13">
        <v>131300</v>
      </c>
      <c r="D23" s="25">
        <f t="shared" si="0"/>
        <v>17.647849462365592</v>
      </c>
      <c r="E23" s="20">
        <v>4612</v>
      </c>
      <c r="F23" s="13">
        <v>68805</v>
      </c>
      <c r="G23" s="25">
        <f t="shared" si="1"/>
        <v>14.918690372940157</v>
      </c>
      <c r="H23" s="20">
        <v>7839</v>
      </c>
      <c r="I23" s="13">
        <v>127725</v>
      </c>
      <c r="J23" s="25">
        <f t="shared" si="2"/>
        <v>16.293532338308459</v>
      </c>
      <c r="K23" s="20">
        <v>7798</v>
      </c>
      <c r="L23" s="13">
        <v>111351</v>
      </c>
      <c r="M23" s="25">
        <f t="shared" si="3"/>
        <v>14.279430623236728</v>
      </c>
      <c r="N23" s="20">
        <v>5024</v>
      </c>
      <c r="O23" s="13">
        <v>59612</v>
      </c>
      <c r="P23" s="25">
        <f t="shared" si="4"/>
        <v>11.865445859872612</v>
      </c>
    </row>
    <row r="24" spans="1:16" x14ac:dyDescent="0.25">
      <c r="A24" s="16" t="s">
        <v>7</v>
      </c>
      <c r="B24" s="20">
        <v>6</v>
      </c>
      <c r="C24" s="13">
        <v>70</v>
      </c>
      <c r="D24" s="25">
        <f t="shared" si="0"/>
        <v>11.666666666666666</v>
      </c>
      <c r="E24" s="20">
        <v>21.6</v>
      </c>
      <c r="F24" s="13">
        <v>51</v>
      </c>
      <c r="G24" s="25">
        <f t="shared" si="1"/>
        <v>2.3611111111111112</v>
      </c>
      <c r="H24" s="20">
        <v>42.3</v>
      </c>
      <c r="I24" s="13">
        <v>99.875</v>
      </c>
      <c r="J24" s="25">
        <f t="shared" si="2"/>
        <v>2.3611111111111112</v>
      </c>
      <c r="K24" s="20">
        <v>50</v>
      </c>
      <c r="L24" s="13">
        <v>823</v>
      </c>
      <c r="M24" s="25">
        <f t="shared" si="3"/>
        <v>16.46</v>
      </c>
      <c r="N24" s="20">
        <v>53</v>
      </c>
      <c r="O24" s="13">
        <v>666</v>
      </c>
      <c r="P24" s="25">
        <f t="shared" si="4"/>
        <v>12.566037735849056</v>
      </c>
    </row>
    <row r="25" spans="1:16" x14ac:dyDescent="0.25">
      <c r="A25" s="16" t="s">
        <v>8</v>
      </c>
      <c r="B25" s="20">
        <v>24</v>
      </c>
      <c r="C25" s="13">
        <v>190</v>
      </c>
      <c r="D25" s="25">
        <f t="shared" si="0"/>
        <v>7.916666666666667</v>
      </c>
      <c r="E25" s="20">
        <v>5</v>
      </c>
      <c r="F25" s="13">
        <v>70</v>
      </c>
      <c r="G25" s="25">
        <f t="shared" si="1"/>
        <v>14</v>
      </c>
      <c r="H25" s="20">
        <v>3</v>
      </c>
      <c r="I25" s="13">
        <v>42</v>
      </c>
      <c r="J25" s="25">
        <f t="shared" si="2"/>
        <v>14</v>
      </c>
      <c r="K25" s="20">
        <v>14</v>
      </c>
      <c r="L25" s="13">
        <v>142</v>
      </c>
      <c r="M25" s="25">
        <f t="shared" si="3"/>
        <v>10.142857142857142</v>
      </c>
      <c r="N25" s="20">
        <v>11</v>
      </c>
      <c r="O25" s="13">
        <v>44</v>
      </c>
      <c r="P25" s="25">
        <f t="shared" si="4"/>
        <v>4</v>
      </c>
    </row>
    <row r="26" spans="1:16" x14ac:dyDescent="0.25">
      <c r="A26" s="16" t="s">
        <v>9</v>
      </c>
      <c r="B26" s="20">
        <v>4667</v>
      </c>
      <c r="C26" s="13">
        <v>52250</v>
      </c>
      <c r="D26" s="25">
        <f t="shared" si="0"/>
        <v>11.195628883651167</v>
      </c>
      <c r="E26" s="20">
        <v>3061</v>
      </c>
      <c r="F26" s="13">
        <v>25331</v>
      </c>
      <c r="G26" s="25">
        <f t="shared" si="1"/>
        <v>8.2754001960143739</v>
      </c>
      <c r="H26" s="20">
        <v>2998</v>
      </c>
      <c r="I26" s="13">
        <v>24770</v>
      </c>
      <c r="J26" s="25">
        <f t="shared" si="2"/>
        <v>8.2621747831887919</v>
      </c>
      <c r="K26" s="20">
        <v>2237</v>
      </c>
      <c r="L26" s="13">
        <v>20338</v>
      </c>
      <c r="M26" s="25">
        <f t="shared" si="3"/>
        <v>9.0916405900759951</v>
      </c>
      <c r="N26" s="20">
        <v>2328</v>
      </c>
      <c r="O26" s="13">
        <v>20795</v>
      </c>
      <c r="P26" s="25">
        <f t="shared" si="4"/>
        <v>8.9325601374570454</v>
      </c>
    </row>
    <row r="27" spans="1:16" x14ac:dyDescent="0.25">
      <c r="A27" s="16" t="s">
        <v>10</v>
      </c>
      <c r="B27" s="20">
        <v>544</v>
      </c>
      <c r="C27" s="13">
        <v>4972</v>
      </c>
      <c r="D27" s="25">
        <f t="shared" si="0"/>
        <v>9.139705882352942</v>
      </c>
      <c r="E27" s="20">
        <v>507</v>
      </c>
      <c r="F27" s="13">
        <v>1096</v>
      </c>
      <c r="G27" s="25">
        <f t="shared" si="1"/>
        <v>2.1617357001972386</v>
      </c>
      <c r="H27" s="20">
        <v>735</v>
      </c>
      <c r="I27" s="13">
        <v>1568</v>
      </c>
      <c r="J27" s="25">
        <f t="shared" si="2"/>
        <v>2.1333333333333333</v>
      </c>
      <c r="K27" s="20">
        <v>188</v>
      </c>
      <c r="L27" s="13">
        <v>2381</v>
      </c>
      <c r="M27" s="25">
        <f t="shared" si="3"/>
        <v>12.664893617021276</v>
      </c>
      <c r="N27" s="20">
        <v>236</v>
      </c>
      <c r="O27" s="13">
        <v>2820</v>
      </c>
      <c r="P27" s="25">
        <f t="shared" si="4"/>
        <v>11.949152542372881</v>
      </c>
    </row>
    <row r="28" spans="1:16" x14ac:dyDescent="0.25">
      <c r="A28" s="16" t="s">
        <v>11</v>
      </c>
      <c r="B28" s="20">
        <v>2809</v>
      </c>
      <c r="C28" s="13">
        <v>15201</v>
      </c>
      <c r="D28" s="25">
        <f t="shared" si="0"/>
        <v>5.4115343538625842</v>
      </c>
      <c r="E28" s="20">
        <v>1610</v>
      </c>
      <c r="F28" s="13">
        <v>28230</v>
      </c>
      <c r="G28" s="25">
        <f t="shared" si="1"/>
        <v>17.534161490683228</v>
      </c>
      <c r="H28" s="20">
        <v>50</v>
      </c>
      <c r="I28" s="13">
        <v>4619.2</v>
      </c>
      <c r="J28" s="25">
        <f t="shared" si="2"/>
        <v>92.384</v>
      </c>
      <c r="K28" s="20">
        <v>526</v>
      </c>
      <c r="L28" s="13">
        <v>6633</v>
      </c>
      <c r="M28" s="25">
        <f t="shared" si="3"/>
        <v>12.610266159695817</v>
      </c>
      <c r="N28" s="20">
        <v>756</v>
      </c>
      <c r="O28" s="13">
        <v>7694</v>
      </c>
      <c r="P28" s="25">
        <f t="shared" si="4"/>
        <v>10.177248677248677</v>
      </c>
    </row>
    <row r="29" spans="1:16" x14ac:dyDescent="0.25">
      <c r="A29" s="16" t="s">
        <v>12</v>
      </c>
      <c r="B29" s="20">
        <v>82</v>
      </c>
      <c r="C29" s="13">
        <v>624</v>
      </c>
      <c r="D29" s="25">
        <f t="shared" si="0"/>
        <v>7.6097560975609753</v>
      </c>
      <c r="E29" s="20">
        <v>367</v>
      </c>
      <c r="F29" s="13">
        <v>5505</v>
      </c>
      <c r="G29" s="25">
        <f t="shared" si="1"/>
        <v>15</v>
      </c>
      <c r="H29" s="20">
        <v>275</v>
      </c>
      <c r="I29" s="13">
        <v>4125</v>
      </c>
      <c r="J29" s="25">
        <f t="shared" si="2"/>
        <v>15</v>
      </c>
      <c r="K29" s="20">
        <v>201</v>
      </c>
      <c r="L29" s="13">
        <v>1655</v>
      </c>
      <c r="M29" s="25">
        <f t="shared" si="3"/>
        <v>8.2338308457711449</v>
      </c>
      <c r="N29" s="20">
        <v>157</v>
      </c>
      <c r="O29" s="13">
        <v>1465</v>
      </c>
      <c r="P29" s="25">
        <f t="shared" si="4"/>
        <v>9.3312101910828034</v>
      </c>
    </row>
    <row r="30" spans="1:16" x14ac:dyDescent="0.25">
      <c r="A30" s="16" t="s">
        <v>13</v>
      </c>
      <c r="B30" s="20">
        <v>568</v>
      </c>
      <c r="C30" s="13">
        <v>10877</v>
      </c>
      <c r="D30" s="25">
        <f t="shared" si="0"/>
        <v>19.149647887323944</v>
      </c>
      <c r="E30" s="20">
        <v>1005</v>
      </c>
      <c r="F30" s="13">
        <v>16397</v>
      </c>
      <c r="G30" s="25">
        <f t="shared" si="1"/>
        <v>16.31542288557214</v>
      </c>
      <c r="H30" s="20">
        <v>833.5</v>
      </c>
      <c r="I30" s="13">
        <v>9413</v>
      </c>
      <c r="J30" s="25">
        <f t="shared" si="2"/>
        <v>11.293341331733654</v>
      </c>
      <c r="K30" s="20">
        <v>1209</v>
      </c>
      <c r="L30" s="13">
        <v>7711</v>
      </c>
      <c r="M30" s="25">
        <f t="shared" si="3"/>
        <v>6.3779983457402816</v>
      </c>
      <c r="N30" s="20">
        <v>838</v>
      </c>
      <c r="O30" s="13">
        <v>9007</v>
      </c>
      <c r="P30" s="25">
        <f t="shared" si="4"/>
        <v>10.748210023866349</v>
      </c>
    </row>
    <row r="31" spans="1:16" x14ac:dyDescent="0.25">
      <c r="A31" s="16" t="s">
        <v>14</v>
      </c>
      <c r="B31" s="20">
        <v>710</v>
      </c>
      <c r="C31" s="13">
        <v>12150</v>
      </c>
      <c r="D31" s="25">
        <f t="shared" si="0"/>
        <v>17.112676056338028</v>
      </c>
      <c r="E31" s="20">
        <v>484</v>
      </c>
      <c r="F31" s="13">
        <v>7455</v>
      </c>
      <c r="G31" s="25">
        <f t="shared" si="1"/>
        <v>15.402892561983471</v>
      </c>
      <c r="H31" s="20">
        <v>1161</v>
      </c>
      <c r="I31" s="13">
        <v>20317</v>
      </c>
      <c r="J31" s="25">
        <f t="shared" si="2"/>
        <v>17.499569336778638</v>
      </c>
      <c r="K31" s="20">
        <v>580</v>
      </c>
      <c r="L31" s="13">
        <v>6205</v>
      </c>
      <c r="M31" s="25">
        <f t="shared" si="3"/>
        <v>10.698275862068966</v>
      </c>
      <c r="N31" s="20">
        <v>914</v>
      </c>
      <c r="O31" s="13">
        <v>10092</v>
      </c>
      <c r="P31" s="25">
        <f t="shared" si="4"/>
        <v>11.041575492341357</v>
      </c>
    </row>
    <row r="32" spans="1:16" x14ac:dyDescent="0.25">
      <c r="A32" s="16" t="s">
        <v>15</v>
      </c>
      <c r="B32" s="20">
        <v>2785</v>
      </c>
      <c r="C32" s="13">
        <v>41625</v>
      </c>
      <c r="D32" s="25">
        <f t="shared" si="0"/>
        <v>14.946140035906643</v>
      </c>
      <c r="E32" s="20">
        <v>2094</v>
      </c>
      <c r="F32" s="13">
        <v>22379</v>
      </c>
      <c r="G32" s="25">
        <f t="shared" si="1"/>
        <v>10.68720152817574</v>
      </c>
      <c r="H32" s="20">
        <v>1573</v>
      </c>
      <c r="I32" s="13">
        <v>17390</v>
      </c>
      <c r="J32" s="25">
        <f t="shared" si="2"/>
        <v>11.055308328035601</v>
      </c>
      <c r="K32" s="20">
        <v>1211</v>
      </c>
      <c r="L32" s="13">
        <v>14693</v>
      </c>
      <c r="M32" s="25">
        <f t="shared" si="3"/>
        <v>12.132947976878613</v>
      </c>
      <c r="N32" s="20">
        <v>1225</v>
      </c>
      <c r="O32" s="13">
        <v>15850</v>
      </c>
      <c r="P32" s="25">
        <f t="shared" si="4"/>
        <v>12.938775510204081</v>
      </c>
    </row>
    <row r="33" spans="1:16" x14ac:dyDescent="0.25">
      <c r="A33" s="16" t="s">
        <v>16</v>
      </c>
      <c r="B33" s="20">
        <v>581</v>
      </c>
      <c r="C33" s="13">
        <v>5099</v>
      </c>
      <c r="D33" s="25">
        <f t="shared" si="0"/>
        <v>8.7762478485370057</v>
      </c>
      <c r="E33" s="20">
        <v>482</v>
      </c>
      <c r="F33" s="13">
        <v>2354</v>
      </c>
      <c r="G33" s="25">
        <f t="shared" si="1"/>
        <v>4.8838174273858925</v>
      </c>
      <c r="H33" s="20">
        <v>484</v>
      </c>
      <c r="I33" s="13">
        <v>2336</v>
      </c>
      <c r="J33" s="25">
        <f t="shared" si="2"/>
        <v>4.8264462809917354</v>
      </c>
      <c r="K33" s="20">
        <v>468</v>
      </c>
      <c r="L33" s="13">
        <v>2203</v>
      </c>
      <c r="M33" s="25">
        <f t="shared" si="3"/>
        <v>4.7072649572649574</v>
      </c>
      <c r="N33" s="20">
        <v>514</v>
      </c>
      <c r="O33" s="13">
        <v>2054</v>
      </c>
      <c r="P33" s="25">
        <f t="shared" si="4"/>
        <v>3.9961089494163424</v>
      </c>
    </row>
    <row r="34" spans="1:16" x14ac:dyDescent="0.25">
      <c r="A34" s="16" t="s">
        <v>17</v>
      </c>
      <c r="B34" s="20">
        <v>595</v>
      </c>
      <c r="C34" s="13">
        <v>2902</v>
      </c>
      <c r="D34" s="25">
        <f t="shared" si="0"/>
        <v>4.8773109243697483</v>
      </c>
      <c r="E34" s="20">
        <v>586</v>
      </c>
      <c r="F34" s="13">
        <v>9220</v>
      </c>
      <c r="G34" s="25">
        <f t="shared" si="1"/>
        <v>15.733788395904437</v>
      </c>
      <c r="H34" s="20">
        <v>802</v>
      </c>
      <c r="I34" s="13">
        <v>650</v>
      </c>
      <c r="J34" s="25">
        <f t="shared" si="2"/>
        <v>0.81047381546134667</v>
      </c>
      <c r="K34" s="20">
        <v>1368</v>
      </c>
      <c r="L34" s="13">
        <v>36828</v>
      </c>
      <c r="M34" s="25">
        <f t="shared" si="3"/>
        <v>26.921052631578949</v>
      </c>
      <c r="N34" s="20">
        <v>260</v>
      </c>
      <c r="O34" s="13">
        <v>340</v>
      </c>
      <c r="P34" s="25">
        <f t="shared" si="4"/>
        <v>1.3076923076923077</v>
      </c>
    </row>
    <row r="35" spans="1:16" x14ac:dyDescent="0.25">
      <c r="A35" s="16" t="s">
        <v>18</v>
      </c>
      <c r="B35" s="20">
        <v>88.1</v>
      </c>
      <c r="C35" s="13">
        <v>517.29999999999995</v>
      </c>
      <c r="D35" s="25">
        <f t="shared" si="0"/>
        <v>5.8717366628830874</v>
      </c>
      <c r="E35" s="20">
        <v>57</v>
      </c>
      <c r="F35" s="13">
        <v>830</v>
      </c>
      <c r="G35" s="25">
        <f t="shared" si="1"/>
        <v>14.56140350877193</v>
      </c>
      <c r="H35" s="20">
        <v>70</v>
      </c>
      <c r="I35" s="13">
        <v>1052</v>
      </c>
      <c r="J35" s="25">
        <f t="shared" si="2"/>
        <v>15.028571428571428</v>
      </c>
      <c r="K35" s="20">
        <v>190</v>
      </c>
      <c r="L35" s="13">
        <v>1191</v>
      </c>
      <c r="M35" s="25">
        <f t="shared" si="3"/>
        <v>6.2684210526315791</v>
      </c>
      <c r="N35" s="20">
        <v>190</v>
      </c>
      <c r="O35" s="13">
        <v>1016</v>
      </c>
      <c r="P35" s="25">
        <f t="shared" si="4"/>
        <v>5.3473684210526313</v>
      </c>
    </row>
    <row r="36" spans="1:16" x14ac:dyDescent="0.25">
      <c r="A36" s="16" t="s">
        <v>19</v>
      </c>
      <c r="B36" s="20">
        <v>99</v>
      </c>
      <c r="C36" s="13">
        <v>1800</v>
      </c>
      <c r="D36" s="25">
        <f t="shared" si="0"/>
        <v>18.181818181818183</v>
      </c>
      <c r="E36" s="20">
        <v>56.5</v>
      </c>
      <c r="F36" s="13">
        <v>1039</v>
      </c>
      <c r="G36" s="25">
        <f t="shared" si="1"/>
        <v>18.389380530973451</v>
      </c>
      <c r="H36" s="20">
        <v>25.2</v>
      </c>
      <c r="I36" s="13">
        <v>481.6</v>
      </c>
      <c r="J36" s="25">
        <f t="shared" si="2"/>
        <v>19.111111111111114</v>
      </c>
      <c r="K36" s="20">
        <v>127</v>
      </c>
      <c r="L36" s="13">
        <v>2040</v>
      </c>
      <c r="M36" s="25">
        <f t="shared" si="3"/>
        <v>16.062992125984252</v>
      </c>
      <c r="N36" s="20">
        <v>95</v>
      </c>
      <c r="O36" s="13">
        <v>1150</v>
      </c>
      <c r="P36" s="25">
        <f t="shared" si="4"/>
        <v>12.105263157894736</v>
      </c>
    </row>
    <row r="37" spans="1:16" x14ac:dyDescent="0.25">
      <c r="A37" s="16" t="s">
        <v>20</v>
      </c>
      <c r="B37" s="20">
        <v>3185</v>
      </c>
      <c r="C37" s="13">
        <v>47190</v>
      </c>
      <c r="D37" s="25">
        <f t="shared" si="0"/>
        <v>14.816326530612244</v>
      </c>
      <c r="E37" s="20">
        <v>3477</v>
      </c>
      <c r="F37" s="13">
        <v>43134</v>
      </c>
      <c r="G37" s="25">
        <f t="shared" si="1"/>
        <v>12.405522001725625</v>
      </c>
      <c r="H37" s="20">
        <v>3562.24</v>
      </c>
      <c r="I37" s="13">
        <v>42029.3</v>
      </c>
      <c r="J37" s="25">
        <f t="shared" si="2"/>
        <v>11.79855933345311</v>
      </c>
      <c r="K37" s="20">
        <v>2917</v>
      </c>
      <c r="L37" s="13">
        <f>K37*15</f>
        <v>43755</v>
      </c>
      <c r="M37" s="25">
        <f t="shared" si="3"/>
        <v>15</v>
      </c>
      <c r="N37" s="20">
        <v>1639</v>
      </c>
      <c r="O37" s="13">
        <v>16880</v>
      </c>
      <c r="P37" s="25">
        <f t="shared" si="4"/>
        <v>10.298962782184258</v>
      </c>
    </row>
    <row r="38" spans="1:16" x14ac:dyDescent="0.25">
      <c r="A38" s="16" t="s">
        <v>21</v>
      </c>
      <c r="B38" s="20">
        <v>1198</v>
      </c>
      <c r="C38" s="13">
        <v>12285</v>
      </c>
      <c r="D38" s="25">
        <f t="shared" si="0"/>
        <v>10.254590984974959</v>
      </c>
      <c r="E38" s="20">
        <v>5314</v>
      </c>
      <c r="F38" s="13">
        <v>39675</v>
      </c>
      <c r="G38" s="25">
        <f t="shared" si="1"/>
        <v>7.4661272111403836</v>
      </c>
      <c r="H38" s="20">
        <v>4802</v>
      </c>
      <c r="I38" s="13">
        <v>38267.599999999999</v>
      </c>
      <c r="J38" s="25">
        <f t="shared" si="2"/>
        <v>7.9690962099125358</v>
      </c>
      <c r="K38" s="20">
        <v>750</v>
      </c>
      <c r="L38" s="13">
        <v>9344</v>
      </c>
      <c r="M38" s="25">
        <f t="shared" si="3"/>
        <v>12.458666666666666</v>
      </c>
      <c r="N38" s="20">
        <v>668</v>
      </c>
      <c r="O38" s="13">
        <v>6592</v>
      </c>
      <c r="P38" s="25">
        <f t="shared" si="4"/>
        <v>9.8682634730538918</v>
      </c>
    </row>
    <row r="39" spans="1:16" x14ac:dyDescent="0.25">
      <c r="A39" s="16" t="s">
        <v>22</v>
      </c>
      <c r="B39" s="20">
        <v>3020</v>
      </c>
      <c r="C39" s="13">
        <v>36055</v>
      </c>
      <c r="D39" s="25">
        <f t="shared" si="0"/>
        <v>11.938741721854305</v>
      </c>
      <c r="E39" s="20">
        <v>1326</v>
      </c>
      <c r="F39" s="13">
        <v>9714</v>
      </c>
      <c r="G39" s="25">
        <f t="shared" si="1"/>
        <v>7.3257918552036196</v>
      </c>
      <c r="H39" s="20">
        <v>1230</v>
      </c>
      <c r="I39" s="13">
        <v>8518</v>
      </c>
      <c r="J39" s="25">
        <f t="shared" si="2"/>
        <v>6.92520325203252</v>
      </c>
      <c r="K39" s="20">
        <v>863</v>
      </c>
      <c r="L39" s="13">
        <v>10508</v>
      </c>
      <c r="M39" s="25">
        <f t="shared" si="3"/>
        <v>12.176129779837774</v>
      </c>
      <c r="N39" s="20">
        <v>813</v>
      </c>
      <c r="O39" s="13">
        <v>6395</v>
      </c>
      <c r="P39" s="25">
        <f t="shared" si="4"/>
        <v>7.8659286592865927</v>
      </c>
    </row>
    <row r="40" spans="1:16" x14ac:dyDescent="0.25">
      <c r="A40" s="16" t="s">
        <v>23</v>
      </c>
      <c r="B40" s="20">
        <v>11835</v>
      </c>
      <c r="C40" s="13">
        <v>183525</v>
      </c>
      <c r="D40" s="25">
        <f t="shared" si="0"/>
        <v>15.506970849176172</v>
      </c>
      <c r="E40" s="20">
        <v>10496</v>
      </c>
      <c r="F40" s="13">
        <v>52168</v>
      </c>
      <c r="G40" s="25">
        <f t="shared" si="1"/>
        <v>4.9702743902439028</v>
      </c>
      <c r="H40" s="20">
        <v>10995</v>
      </c>
      <c r="I40" s="13">
        <v>69641.5</v>
      </c>
      <c r="J40" s="25">
        <f t="shared" si="2"/>
        <v>6.3339245111414275</v>
      </c>
      <c r="K40" s="20">
        <v>816</v>
      </c>
      <c r="L40" s="13">
        <v>7648</v>
      </c>
      <c r="M40" s="25">
        <f t="shared" si="3"/>
        <v>9.3725490196078436</v>
      </c>
      <c r="N40" s="20">
        <v>573</v>
      </c>
      <c r="O40" s="13">
        <v>5651</v>
      </c>
      <c r="P40" s="25">
        <f t="shared" si="4"/>
        <v>9.8621291448516573</v>
      </c>
    </row>
    <row r="41" spans="1:16" x14ac:dyDescent="0.25">
      <c r="A41" s="16" t="s">
        <v>24</v>
      </c>
      <c r="B41" s="20">
        <v>12</v>
      </c>
      <c r="C41" s="13">
        <v>93</v>
      </c>
      <c r="D41" s="25">
        <f t="shared" si="0"/>
        <v>7.75</v>
      </c>
      <c r="E41" s="20">
        <v>7</v>
      </c>
      <c r="F41" s="13">
        <v>73.5</v>
      </c>
      <c r="G41" s="25">
        <f t="shared" si="1"/>
        <v>10.5</v>
      </c>
      <c r="H41" s="20">
        <v>7</v>
      </c>
      <c r="I41" s="13">
        <v>21</v>
      </c>
      <c r="J41" s="25">
        <f t="shared" si="2"/>
        <v>3</v>
      </c>
      <c r="K41" s="20">
        <v>25</v>
      </c>
      <c r="L41" s="13">
        <v>270</v>
      </c>
      <c r="M41" s="25">
        <f t="shared" si="3"/>
        <v>10.8</v>
      </c>
      <c r="N41" s="20">
        <v>20</v>
      </c>
      <c r="O41" s="13">
        <v>115</v>
      </c>
      <c r="P41" s="25">
        <f t="shared" si="4"/>
        <v>5.75</v>
      </c>
    </row>
    <row r="42" spans="1:16" x14ac:dyDescent="0.25">
      <c r="A42" s="16" t="s">
        <v>25</v>
      </c>
      <c r="B42" s="20">
        <v>666</v>
      </c>
      <c r="C42" s="13">
        <v>8873</v>
      </c>
      <c r="D42" s="25">
        <f t="shared" si="0"/>
        <v>13.322822822822824</v>
      </c>
      <c r="E42" s="20">
        <v>382.5</v>
      </c>
      <c r="F42" s="13">
        <v>3954</v>
      </c>
      <c r="G42" s="25">
        <f t="shared" si="1"/>
        <v>10.337254901960785</v>
      </c>
      <c r="H42" s="20">
        <v>467</v>
      </c>
      <c r="I42" s="13">
        <v>4035.85</v>
      </c>
      <c r="J42" s="25">
        <f t="shared" si="2"/>
        <v>8.6420770877944317</v>
      </c>
      <c r="K42" s="20">
        <v>378</v>
      </c>
      <c r="L42" s="13">
        <v>2816</v>
      </c>
      <c r="M42" s="25">
        <f t="shared" si="3"/>
        <v>7.4497354497354493</v>
      </c>
      <c r="N42" s="20">
        <v>692</v>
      </c>
      <c r="O42" s="13">
        <v>5624</v>
      </c>
      <c r="P42" s="25">
        <f t="shared" si="4"/>
        <v>8.1271676300578033</v>
      </c>
    </row>
    <row r="43" spans="1:16" x14ac:dyDescent="0.25">
      <c r="A43" s="16" t="s">
        <v>26</v>
      </c>
      <c r="B43" s="20">
        <v>37</v>
      </c>
      <c r="C43" s="13">
        <v>249</v>
      </c>
      <c r="D43" s="25">
        <f t="shared" si="0"/>
        <v>6.7297297297297298</v>
      </c>
      <c r="E43" s="20">
        <v>21</v>
      </c>
      <c r="F43" s="13">
        <v>147</v>
      </c>
      <c r="G43" s="25">
        <f t="shared" si="1"/>
        <v>7</v>
      </c>
      <c r="H43" s="20">
        <v>25</v>
      </c>
      <c r="I43" s="13">
        <v>175</v>
      </c>
      <c r="J43" s="25">
        <f t="shared" si="2"/>
        <v>7</v>
      </c>
      <c r="K43" s="20">
        <v>52</v>
      </c>
      <c r="L43" s="13">
        <v>420</v>
      </c>
      <c r="M43" s="25">
        <f t="shared" si="3"/>
        <v>8.0769230769230766</v>
      </c>
      <c r="N43" s="20">
        <v>48</v>
      </c>
      <c r="O43" s="13">
        <v>262</v>
      </c>
      <c r="P43" s="25">
        <f t="shared" si="4"/>
        <v>5.458333333333333</v>
      </c>
    </row>
    <row r="44" spans="1:16" x14ac:dyDescent="0.25">
      <c r="A44" s="16" t="s">
        <v>27</v>
      </c>
      <c r="B44" s="20">
        <v>599</v>
      </c>
      <c r="C44" s="13">
        <v>5669</v>
      </c>
      <c r="D44" s="25">
        <f t="shared" si="0"/>
        <v>9.4641068447412362</v>
      </c>
      <c r="E44" s="20">
        <v>279</v>
      </c>
      <c r="F44" s="13">
        <v>1947</v>
      </c>
      <c r="G44" s="25">
        <f t="shared" si="1"/>
        <v>6.978494623655914</v>
      </c>
      <c r="H44" s="20">
        <v>217.4</v>
      </c>
      <c r="I44" s="13">
        <v>1786.41</v>
      </c>
      <c r="J44" s="25">
        <f t="shared" si="2"/>
        <v>8.2171573137074514</v>
      </c>
      <c r="K44" s="20">
        <v>320</v>
      </c>
      <c r="L44" s="13">
        <v>3878</v>
      </c>
      <c r="M44" s="25">
        <f t="shared" si="3"/>
        <v>12.11875</v>
      </c>
      <c r="N44" s="20">
        <v>282</v>
      </c>
      <c r="O44" s="13">
        <v>2468</v>
      </c>
      <c r="P44" s="25">
        <f t="shared" si="4"/>
        <v>8.75177304964539</v>
      </c>
    </row>
    <row r="45" spans="1:16" x14ac:dyDescent="0.25">
      <c r="A45" s="16" t="s">
        <v>28</v>
      </c>
      <c r="B45" s="20">
        <v>123</v>
      </c>
      <c r="C45" s="13">
        <v>1443</v>
      </c>
      <c r="D45" s="25">
        <f t="shared" si="0"/>
        <v>11.731707317073171</v>
      </c>
      <c r="E45" s="20">
        <v>117</v>
      </c>
      <c r="F45" s="13">
        <v>1709</v>
      </c>
      <c r="G45" s="25">
        <f t="shared" si="1"/>
        <v>14.606837606837606</v>
      </c>
      <c r="H45" s="20">
        <v>101.5</v>
      </c>
      <c r="I45" s="13">
        <v>1678</v>
      </c>
      <c r="J45" s="25">
        <f t="shared" si="2"/>
        <v>16.532019704433498</v>
      </c>
      <c r="K45" s="20">
        <v>192</v>
      </c>
      <c r="L45" s="13">
        <v>2224</v>
      </c>
      <c r="M45" s="25">
        <f t="shared" si="3"/>
        <v>11.583333333333334</v>
      </c>
      <c r="N45" s="20">
        <v>219</v>
      </c>
      <c r="O45" s="13">
        <v>2441</v>
      </c>
      <c r="P45" s="25">
        <f t="shared" si="4"/>
        <v>11.146118721461187</v>
      </c>
    </row>
    <row r="46" spans="1:16" x14ac:dyDescent="0.25">
      <c r="A46" s="16" t="s">
        <v>29</v>
      </c>
      <c r="B46" s="20">
        <v>2360</v>
      </c>
      <c r="C46" s="13">
        <v>25140</v>
      </c>
      <c r="D46" s="25">
        <f t="shared" si="0"/>
        <v>10.652542372881356</v>
      </c>
      <c r="E46" s="20">
        <v>1990</v>
      </c>
      <c r="F46" s="13">
        <v>28730</v>
      </c>
      <c r="G46" s="25">
        <f t="shared" si="1"/>
        <v>14.437185929648241</v>
      </c>
      <c r="H46" s="20">
        <v>2062.1999999999998</v>
      </c>
      <c r="I46" s="13">
        <v>23214</v>
      </c>
      <c r="J46" s="25">
        <f t="shared" si="2"/>
        <v>11.256910096013966</v>
      </c>
      <c r="K46" s="20">
        <v>1551</v>
      </c>
      <c r="L46" s="13">
        <v>16870</v>
      </c>
      <c r="M46" s="25">
        <f t="shared" si="3"/>
        <v>10.87685364281109</v>
      </c>
      <c r="N46" s="20">
        <v>1546</v>
      </c>
      <c r="O46" s="13">
        <v>14402</v>
      </c>
      <c r="P46" s="25">
        <f t="shared" si="4"/>
        <v>9.3156532988357057</v>
      </c>
    </row>
    <row r="47" spans="1:16" x14ac:dyDescent="0.25">
      <c r="A47" s="16" t="s">
        <v>30</v>
      </c>
      <c r="B47" s="20">
        <v>470</v>
      </c>
      <c r="C47" s="13">
        <v>5510</v>
      </c>
      <c r="D47" s="25">
        <f t="shared" si="0"/>
        <v>11.723404255319149</v>
      </c>
      <c r="E47" s="20">
        <v>405</v>
      </c>
      <c r="F47" s="13">
        <v>6510</v>
      </c>
      <c r="G47" s="25">
        <f t="shared" si="1"/>
        <v>16.074074074074073</v>
      </c>
      <c r="H47" s="20">
        <v>440</v>
      </c>
      <c r="I47" s="13">
        <v>4752</v>
      </c>
      <c r="J47" s="25">
        <f t="shared" si="2"/>
        <v>10.8</v>
      </c>
      <c r="K47" s="20">
        <v>448</v>
      </c>
      <c r="L47" s="13">
        <v>5464</v>
      </c>
      <c r="M47" s="25">
        <f t="shared" si="3"/>
        <v>12.196428571428571</v>
      </c>
      <c r="N47" s="20">
        <v>1426</v>
      </c>
      <c r="O47" s="13">
        <v>24075</v>
      </c>
      <c r="P47" s="25">
        <f t="shared" si="4"/>
        <v>16.88288920056101</v>
      </c>
    </row>
    <row r="48" spans="1:16" x14ac:dyDescent="0.25">
      <c r="A48" s="16" t="s">
        <v>31</v>
      </c>
      <c r="B48" s="20">
        <v>80</v>
      </c>
      <c r="C48" s="13">
        <v>918</v>
      </c>
      <c r="D48" s="25">
        <f t="shared" si="0"/>
        <v>11.475</v>
      </c>
      <c r="E48" s="20">
        <v>83</v>
      </c>
      <c r="F48" s="13">
        <v>1414</v>
      </c>
      <c r="G48" s="25">
        <f t="shared" si="1"/>
        <v>17.036144578313252</v>
      </c>
      <c r="H48" s="20">
        <v>21</v>
      </c>
      <c r="I48" s="13">
        <v>245</v>
      </c>
      <c r="J48" s="25">
        <f t="shared" si="2"/>
        <v>11.666666666666666</v>
      </c>
      <c r="K48" s="20">
        <v>99</v>
      </c>
      <c r="L48" s="13">
        <v>1126</v>
      </c>
      <c r="M48" s="25">
        <f t="shared" si="3"/>
        <v>11.373737373737374</v>
      </c>
      <c r="N48" s="20">
        <v>100</v>
      </c>
      <c r="O48" s="13">
        <v>1049</v>
      </c>
      <c r="P48" s="25">
        <f t="shared" si="4"/>
        <v>10.49</v>
      </c>
    </row>
    <row r="49" spans="1:16" x14ac:dyDescent="0.25">
      <c r="A49" s="16" t="s">
        <v>32</v>
      </c>
      <c r="B49" s="20">
        <v>359</v>
      </c>
      <c r="C49" s="13">
        <v>3805</v>
      </c>
      <c r="D49" s="25">
        <f t="shared" si="0"/>
        <v>10.598885793871867</v>
      </c>
      <c r="E49" s="20">
        <v>382.5</v>
      </c>
      <c r="F49" s="13">
        <v>3954</v>
      </c>
      <c r="G49" s="25">
        <f t="shared" si="1"/>
        <v>10.337254901960785</v>
      </c>
      <c r="H49" s="20">
        <v>467</v>
      </c>
      <c r="I49" s="13">
        <v>4035.85</v>
      </c>
      <c r="J49" s="25">
        <f t="shared" si="2"/>
        <v>8.6420770877944317</v>
      </c>
      <c r="K49" s="20">
        <v>396</v>
      </c>
      <c r="L49" s="13">
        <v>4875</v>
      </c>
      <c r="M49" s="25">
        <f t="shared" si="3"/>
        <v>12.310606060606061</v>
      </c>
      <c r="N49" s="20">
        <v>373</v>
      </c>
      <c r="O49" s="13">
        <v>3711</v>
      </c>
      <c r="P49" s="25">
        <f t="shared" si="4"/>
        <v>9.9490616621983907</v>
      </c>
    </row>
    <row r="50" spans="1:16" x14ac:dyDescent="0.25">
      <c r="A50" s="16" t="s">
        <v>33</v>
      </c>
      <c r="B50" s="20">
        <v>4495</v>
      </c>
      <c r="C50" s="13">
        <v>59250</v>
      </c>
      <c r="D50" s="25">
        <f t="shared" si="0"/>
        <v>13.18131256952169</v>
      </c>
      <c r="E50" s="20">
        <v>4062</v>
      </c>
      <c r="F50" s="13">
        <v>47280</v>
      </c>
      <c r="G50" s="25">
        <f t="shared" si="1"/>
        <v>11.639586410635156</v>
      </c>
      <c r="H50" s="20">
        <v>3476</v>
      </c>
      <c r="I50" s="13">
        <v>46306</v>
      </c>
      <c r="J50" s="25">
        <f t="shared" si="2"/>
        <v>13.321634062140392</v>
      </c>
      <c r="K50" s="20">
        <v>3273</v>
      </c>
      <c r="L50" s="13">
        <v>58079</v>
      </c>
      <c r="M50" s="25">
        <f t="shared" si="3"/>
        <v>17.744882370913533</v>
      </c>
      <c r="N50" s="20">
        <v>2485</v>
      </c>
      <c r="O50" s="13">
        <v>28380</v>
      </c>
      <c r="P50" s="25">
        <f t="shared" si="4"/>
        <v>11.420523138832998</v>
      </c>
    </row>
    <row r="51" spans="1:16" x14ac:dyDescent="0.25">
      <c r="A51" s="16" t="s">
        <v>34</v>
      </c>
      <c r="B51" s="20">
        <v>149</v>
      </c>
      <c r="C51" s="13">
        <v>1052</v>
      </c>
      <c r="D51" s="25">
        <f t="shared" si="0"/>
        <v>7.0604026845637584</v>
      </c>
      <c r="E51" s="20">
        <v>83.3</v>
      </c>
      <c r="F51" s="13">
        <v>1059</v>
      </c>
      <c r="G51" s="25">
        <f t="shared" si="1"/>
        <v>12.713085234093638</v>
      </c>
      <c r="H51" s="20">
        <v>77.099999999999994</v>
      </c>
      <c r="I51" s="13">
        <v>802.9</v>
      </c>
      <c r="J51" s="25">
        <f t="shared" si="2"/>
        <v>10.413748378728924</v>
      </c>
      <c r="K51" s="20">
        <v>139</v>
      </c>
      <c r="L51" s="13">
        <v>1304</v>
      </c>
      <c r="M51" s="25">
        <f t="shared" si="3"/>
        <v>9.3812949640287773</v>
      </c>
      <c r="N51" s="20">
        <v>74</v>
      </c>
      <c r="O51" s="13">
        <v>880</v>
      </c>
      <c r="P51" s="25">
        <f t="shared" si="4"/>
        <v>11.891891891891891</v>
      </c>
    </row>
    <row r="52" spans="1:16" x14ac:dyDescent="0.25">
      <c r="A52" s="16" t="s">
        <v>35</v>
      </c>
      <c r="B52" s="20">
        <v>31</v>
      </c>
      <c r="C52" s="13">
        <v>270</v>
      </c>
      <c r="D52" s="25">
        <f t="shared" si="0"/>
        <v>8.7096774193548381</v>
      </c>
      <c r="E52" s="20">
        <v>84</v>
      </c>
      <c r="F52" s="13">
        <v>884</v>
      </c>
      <c r="G52" s="25">
        <f t="shared" si="1"/>
        <v>10.523809523809524</v>
      </c>
      <c r="H52" s="20">
        <v>87.5</v>
      </c>
      <c r="I52" s="13">
        <v>1384.5</v>
      </c>
      <c r="J52" s="25">
        <f t="shared" si="2"/>
        <v>15.822857142857142</v>
      </c>
      <c r="K52" s="20">
        <v>38</v>
      </c>
      <c r="L52" s="13">
        <v>438</v>
      </c>
      <c r="M52" s="25">
        <f t="shared" si="3"/>
        <v>11.526315789473685</v>
      </c>
      <c r="N52" s="20">
        <v>73</v>
      </c>
      <c r="O52" s="13">
        <v>742</v>
      </c>
      <c r="P52" s="25">
        <f t="shared" si="4"/>
        <v>10.164383561643836</v>
      </c>
    </row>
    <row r="53" spans="1:16" x14ac:dyDescent="0.25">
      <c r="A53" s="16" t="s">
        <v>36</v>
      </c>
      <c r="B53" s="20">
        <v>614</v>
      </c>
      <c r="C53" s="13">
        <v>7995</v>
      </c>
      <c r="D53" s="25">
        <f t="shared" si="0"/>
        <v>13.021172638436482</v>
      </c>
      <c r="E53" s="20">
        <v>457</v>
      </c>
      <c r="F53" s="13">
        <v>2135</v>
      </c>
      <c r="G53" s="25">
        <f t="shared" si="1"/>
        <v>4.6717724288840259</v>
      </c>
      <c r="H53" s="20">
        <v>244</v>
      </c>
      <c r="I53" s="13">
        <v>1769</v>
      </c>
      <c r="J53" s="25">
        <f t="shared" si="2"/>
        <v>7.25</v>
      </c>
      <c r="K53" s="20">
        <v>232</v>
      </c>
      <c r="L53" s="13">
        <v>3243</v>
      </c>
      <c r="M53" s="25">
        <f t="shared" si="3"/>
        <v>13.978448275862069</v>
      </c>
      <c r="N53" s="20">
        <v>233</v>
      </c>
      <c r="O53" s="13">
        <v>2970</v>
      </c>
      <c r="P53" s="25">
        <f t="shared" si="4"/>
        <v>12.746781115879829</v>
      </c>
    </row>
    <row r="54" spans="1:16" x14ac:dyDescent="0.25">
      <c r="A54" s="16" t="s">
        <v>37</v>
      </c>
      <c r="B54" s="20">
        <v>453</v>
      </c>
      <c r="C54" s="13">
        <v>7328</v>
      </c>
      <c r="D54" s="25">
        <f t="shared" si="0"/>
        <v>16.176600441501105</v>
      </c>
      <c r="E54" s="20">
        <v>199</v>
      </c>
      <c r="F54" s="13">
        <v>1144</v>
      </c>
      <c r="G54" s="25">
        <f t="shared" si="1"/>
        <v>5.7487437185929648</v>
      </c>
      <c r="H54" s="20">
        <v>225.5</v>
      </c>
      <c r="I54" s="13">
        <v>3115</v>
      </c>
      <c r="J54" s="25">
        <f t="shared" si="2"/>
        <v>13.813747228381375</v>
      </c>
      <c r="K54" s="20">
        <v>315</v>
      </c>
      <c r="L54" s="13">
        <v>3498</v>
      </c>
      <c r="M54" s="25">
        <f t="shared" si="3"/>
        <v>11.104761904761904</v>
      </c>
      <c r="N54" s="20">
        <v>329</v>
      </c>
      <c r="O54" s="13">
        <v>1667</v>
      </c>
      <c r="P54" s="25">
        <f t="shared" si="4"/>
        <v>5.0668693009118542</v>
      </c>
    </row>
    <row r="55" spans="1:16" x14ac:dyDescent="0.25">
      <c r="A55" s="16" t="s">
        <v>38</v>
      </c>
      <c r="B55" s="20">
        <v>3</v>
      </c>
      <c r="C55" s="13">
        <v>20</v>
      </c>
      <c r="D55" s="25">
        <f t="shared" si="0"/>
        <v>6.666666666666667</v>
      </c>
      <c r="E55" s="20">
        <v>122</v>
      </c>
      <c r="F55" s="13">
        <v>1315</v>
      </c>
      <c r="G55" s="25">
        <f t="shared" si="1"/>
        <v>10.778688524590164</v>
      </c>
      <c r="H55" s="20">
        <v>87.3</v>
      </c>
      <c r="I55" s="13">
        <v>986</v>
      </c>
      <c r="J55" s="25">
        <f t="shared" si="2"/>
        <v>11.294387170675831</v>
      </c>
      <c r="K55" s="20">
        <v>95</v>
      </c>
      <c r="L55" s="13">
        <v>1325</v>
      </c>
      <c r="M55" s="25">
        <f t="shared" si="3"/>
        <v>13.947368421052632</v>
      </c>
      <c r="N55" s="20">
        <v>60</v>
      </c>
      <c r="O55" s="13">
        <v>711</v>
      </c>
      <c r="P55" s="25">
        <f t="shared" si="4"/>
        <v>11.85</v>
      </c>
    </row>
    <row r="56" spans="1:16" x14ac:dyDescent="0.25">
      <c r="A56" s="16" t="s">
        <v>39</v>
      </c>
      <c r="B56" s="20">
        <v>1559</v>
      </c>
      <c r="C56" s="13">
        <v>20802</v>
      </c>
      <c r="D56" s="25">
        <f t="shared" si="0"/>
        <v>13.343168697883259</v>
      </c>
      <c r="E56" s="20">
        <v>831</v>
      </c>
      <c r="F56" s="13">
        <v>8312</v>
      </c>
      <c r="G56" s="25">
        <f t="shared" si="1"/>
        <v>10.002406738868833</v>
      </c>
      <c r="H56" s="20">
        <v>715</v>
      </c>
      <c r="I56" s="13">
        <v>7305</v>
      </c>
      <c r="J56" s="25">
        <f t="shared" si="2"/>
        <v>10.216783216783217</v>
      </c>
      <c r="K56" s="20">
        <v>740</v>
      </c>
      <c r="L56" s="13">
        <v>8905</v>
      </c>
      <c r="M56" s="25">
        <f t="shared" si="3"/>
        <v>12.033783783783784</v>
      </c>
      <c r="N56" s="20">
        <v>693</v>
      </c>
      <c r="O56" s="13">
        <v>9722</v>
      </c>
      <c r="P56" s="25">
        <f t="shared" si="4"/>
        <v>14.028860028860029</v>
      </c>
    </row>
    <row r="57" spans="1:16" x14ac:dyDescent="0.25">
      <c r="A57" s="16" t="s">
        <v>40</v>
      </c>
      <c r="B57" s="20">
        <v>112</v>
      </c>
      <c r="C57" s="13">
        <v>2125</v>
      </c>
      <c r="D57" s="25">
        <f t="shared" si="0"/>
        <v>18.973214285714285</v>
      </c>
      <c r="E57" s="20">
        <v>7</v>
      </c>
      <c r="F57" s="13">
        <v>70</v>
      </c>
      <c r="G57" s="25">
        <f t="shared" si="1"/>
        <v>10</v>
      </c>
      <c r="H57" s="20">
        <v>6</v>
      </c>
      <c r="I57" s="13">
        <v>62</v>
      </c>
      <c r="J57" s="25">
        <f t="shared" si="2"/>
        <v>10.333333333333334</v>
      </c>
      <c r="K57" s="20">
        <v>22</v>
      </c>
      <c r="L57" s="13">
        <v>150</v>
      </c>
      <c r="M57" s="25">
        <f t="shared" si="3"/>
        <v>6.8181818181818183</v>
      </c>
      <c r="N57" s="20">
        <v>46</v>
      </c>
      <c r="O57" s="13">
        <v>453</v>
      </c>
      <c r="P57" s="25">
        <f t="shared" si="4"/>
        <v>9.8478260869565215</v>
      </c>
    </row>
    <row r="58" spans="1:16" ht="15.75" thickBot="1" x14ac:dyDescent="0.3">
      <c r="A58" s="18" t="s">
        <v>41</v>
      </c>
      <c r="B58" s="22">
        <f>SUM(B17:B57)</f>
        <v>66938.100000000006</v>
      </c>
      <c r="C58" s="23">
        <f>SUM(C17:C57)</f>
        <v>862011.3</v>
      </c>
      <c r="D58" s="24">
        <f>AVERAGE(D17:D57)</f>
        <v>11.346843996138441</v>
      </c>
      <c r="E58" s="22">
        <f>SUM(E17:E57)</f>
        <v>58513.9</v>
      </c>
      <c r="F58" s="23">
        <f>SUM(F17:F57)</f>
        <v>730140.5</v>
      </c>
      <c r="G58" s="24">
        <f>AVERAGE(G17:G57)</f>
        <v>11.750472158569263</v>
      </c>
      <c r="H58" s="22">
        <f>SUM(H17:H57)</f>
        <v>61065.24</v>
      </c>
      <c r="I58" s="23">
        <f>SUM(I17:I57)</f>
        <v>764032.58499999996</v>
      </c>
      <c r="J58" s="26">
        <f>AVERAGE(J17:J57)</f>
        <v>12.873158827998816</v>
      </c>
      <c r="K58" s="22">
        <f>SUM(K17:K57)</f>
        <v>42224</v>
      </c>
      <c r="L58" s="23">
        <f>SUM(L17:L57)</f>
        <v>621502</v>
      </c>
      <c r="M58" s="26">
        <f>AVERAGE(M17:M57)</f>
        <v>12.503003601913376</v>
      </c>
      <c r="N58" s="22">
        <f>SUM(N17:N57)</f>
        <v>47177</v>
      </c>
      <c r="O58" s="23">
        <f>SUM(O17:O57)</f>
        <v>697324</v>
      </c>
      <c r="P58" s="26">
        <f>AVERAGE(P17:P57)</f>
        <v>10.351969956334464</v>
      </c>
    </row>
  </sheetData>
  <mergeCells count="5">
    <mergeCell ref="B15:D15"/>
    <mergeCell ref="E15:G15"/>
    <mergeCell ref="H15:J15"/>
    <mergeCell ref="K15:M15"/>
    <mergeCell ref="N15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2018-01-23T18:54:49Z</dcterms:created>
  <dcterms:modified xsi:type="dcterms:W3CDTF">2018-01-25T08:09:44Z</dcterms:modified>
</cp:coreProperties>
</file>